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C:\Users\Melissa Foley\Documents\Health and Fitness\"/>
    </mc:Choice>
  </mc:AlternateContent>
  <xr:revisionPtr revIDLastSave="0" documentId="13_ncr:1_{CD6673CF-A77B-4A80-89C1-0CCCAFDE05BF}" xr6:coauthVersionLast="40" xr6:coauthVersionMax="40" xr10:uidLastSave="{00000000-0000-0000-0000-000000000000}"/>
  <bookViews>
    <workbookView xWindow="0" yWindow="0" windowWidth="23040" windowHeight="8988" xr2:uid="{00000000-000D-0000-FFFF-FFFF00000000}"/>
  </bookViews>
  <sheets>
    <sheet name="Macro Calculation (Men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1" l="1"/>
  <c r="C27" i="1"/>
  <c r="C22" i="1"/>
  <c r="D22" i="1" s="1"/>
  <c r="C17" i="1"/>
  <c r="J10" i="1"/>
  <c r="J11" i="1" s="1"/>
  <c r="J12" i="1" s="1"/>
  <c r="C10" i="1"/>
  <c r="C11" i="1" s="1"/>
  <c r="C12" i="1" s="1"/>
  <c r="C29" i="1" l="1"/>
  <c r="D29" i="1" s="1"/>
  <c r="C28" i="1"/>
  <c r="D28" i="1" s="1"/>
  <c r="D30" i="1" s="1"/>
  <c r="D34" i="1"/>
  <c r="E34" i="1" s="1"/>
  <c r="C24" i="1"/>
  <c r="D24" i="1" s="1"/>
  <c r="C19" i="1"/>
  <c r="D19" i="1" s="1"/>
  <c r="C18" i="1"/>
  <c r="D18" i="1" s="1"/>
  <c r="D20" i="1" s="1"/>
  <c r="D35" i="1"/>
  <c r="E35" i="1" s="1"/>
  <c r="D33" i="1"/>
  <c r="C23" i="1"/>
  <c r="D23" i="1" s="1"/>
  <c r="K16" i="1"/>
  <c r="K18" i="1"/>
  <c r="L18" i="1" s="1"/>
  <c r="K17" i="1"/>
  <c r="L17" i="1" s="1"/>
  <c r="D25" i="1" l="1"/>
  <c r="L16" i="1"/>
  <c r="K19" i="1"/>
  <c r="E33" i="1"/>
  <c r="D36" i="1"/>
</calcChain>
</file>

<file path=xl/sharedStrings.xml><?xml version="1.0" encoding="utf-8"?>
<sst xmlns="http://schemas.openxmlformats.org/spreadsheetml/2006/main" count="53" uniqueCount="26">
  <si>
    <t>Calculate your macros (shredding and fat loss)</t>
  </si>
  <si>
    <t>Calculate your macros (clean bulk)</t>
  </si>
  <si>
    <t>Set your variables - when you change these here, they will automatically change the values below.</t>
  </si>
  <si>
    <t>ONLY CHANGE VALUES IN THIS ROW</t>
  </si>
  <si>
    <t>Current weight (lbs)</t>
  </si>
  <si>
    <t>Height (in)</t>
  </si>
  <si>
    <t>Age (yrs)</t>
  </si>
  <si>
    <t>Daily activity level factor</t>
  </si>
  <si>
    <t>EVERYTHING BELOW WILL AUTO CALCULATE</t>
  </si>
  <si>
    <t>Your BMR is</t>
  </si>
  <si>
    <t>Your TDEE is</t>
  </si>
  <si>
    <t>Total Daily Calories</t>
  </si>
  <si>
    <t>Carb Cycle Plan</t>
  </si>
  <si>
    <t>If It Fits Your Macro Plan (IIFYM)</t>
  </si>
  <si>
    <t>Daily %</t>
  </si>
  <si>
    <t>Calories</t>
  </si>
  <si>
    <t>Grams</t>
  </si>
  <si>
    <t>Grams per day</t>
  </si>
  <si>
    <t>Cals per day</t>
  </si>
  <si>
    <t>Carb</t>
  </si>
  <si>
    <t>Low carb day</t>
  </si>
  <si>
    <t>Protein</t>
  </si>
  <si>
    <t>Fat</t>
  </si>
  <si>
    <t>check TDC</t>
  </si>
  <si>
    <t>Moderate carb day</t>
  </si>
  <si>
    <t>High carb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</si>
</sst>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indexed="8"/>
      <name val="Arial"/>
    </font>
    <font>
      <b/>
      <sz val="18"/>
      <color indexed="8"/>
      <name val="Arial"/>
    </font>
    <font>
      <sz val="11"/>
      <color indexed="8"/>
      <name val="Arial"/>
    </font>
    <font>
      <b/>
      <sz val="11"/>
      <color indexed="8"/>
      <name val="Arial"/>
    </font>
    <font>
      <b/>
      <sz val="10"/>
      <color indexed="8"/>
      <name val="Arial"/>
    </font>
    <font>
      <b/>
      <sz val="12"/>
      <color indexed="8"/>
      <name val="Arial"/>
    </font>
    <font>
      <u/>
      <sz val="10"/>
      <color indexed="8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</fills>
  <borders count="2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55">
    <xf numFmtId="0" fontId="0" fillId="0" borderId="0" xfId="0" applyFont="1" applyAlignment="1"/>
    <xf numFmtId="0" fontId="0" fillId="0" borderId="0" xfId="0" applyNumberFormat="1" applyFont="1" applyAlignment="1"/>
    <xf numFmtId="0" fontId="0" fillId="0" borderId="5" xfId="0" applyFont="1" applyBorder="1" applyAlignment="1"/>
    <xf numFmtId="0" fontId="0" fillId="0" borderId="7" xfId="0" applyFont="1" applyBorder="1" applyAlignment="1"/>
    <xf numFmtId="0" fontId="0" fillId="5" borderId="15" xfId="0" applyNumberFormat="1" applyFont="1" applyFill="1" applyBorder="1" applyAlignment="1">
      <alignment horizontal="center"/>
    </xf>
    <xf numFmtId="0" fontId="0" fillId="0" borderId="15" xfId="0" applyNumberFormat="1" applyFont="1" applyBorder="1" applyAlignment="1"/>
    <xf numFmtId="0" fontId="0" fillId="6" borderId="15" xfId="0" applyNumberFormat="1" applyFont="1" applyFill="1" applyBorder="1" applyAlignment="1"/>
    <xf numFmtId="0" fontId="0" fillId="7" borderId="15" xfId="0" applyNumberFormat="1" applyFont="1" applyFill="1" applyBorder="1" applyAlignment="1"/>
    <xf numFmtId="49" fontId="4" fillId="7" borderId="15" xfId="0" applyNumberFormat="1" applyFont="1" applyFill="1" applyBorder="1" applyAlignment="1"/>
    <xf numFmtId="4" fontId="0" fillId="7" borderId="15" xfId="0" applyNumberFormat="1" applyFont="1" applyFill="1" applyBorder="1" applyAlignment="1">
      <alignment horizontal="right"/>
    </xf>
    <xf numFmtId="4" fontId="4" fillId="7" borderId="15" xfId="0" applyNumberFormat="1" applyFont="1" applyFill="1" applyBorder="1" applyAlignment="1">
      <alignment horizontal="right"/>
    </xf>
    <xf numFmtId="0" fontId="0" fillId="0" borderId="16" xfId="0" applyFont="1" applyBorder="1" applyAlignment="1"/>
    <xf numFmtId="0" fontId="0" fillId="0" borderId="3" xfId="0" applyFont="1" applyBorder="1" applyAlignment="1"/>
    <xf numFmtId="0" fontId="0" fillId="8" borderId="15" xfId="0" applyNumberFormat="1" applyFont="1" applyFill="1" applyBorder="1" applyAlignment="1"/>
    <xf numFmtId="49" fontId="4" fillId="9" borderId="15" xfId="0" applyNumberFormat="1" applyFont="1" applyFill="1" applyBorder="1" applyAlignment="1"/>
    <xf numFmtId="0" fontId="0" fillId="9" borderId="15" xfId="0" applyNumberFormat="1" applyFont="1" applyFill="1" applyBorder="1" applyAlignment="1"/>
    <xf numFmtId="49" fontId="4" fillId="8" borderId="15" xfId="0" applyNumberFormat="1" applyFont="1" applyFill="1" applyBorder="1" applyAlignment="1">
      <alignment horizontal="right"/>
    </xf>
    <xf numFmtId="49" fontId="4" fillId="8" borderId="15" xfId="0" applyNumberFormat="1" applyFont="1" applyFill="1" applyBorder="1" applyAlignment="1"/>
    <xf numFmtId="0" fontId="4" fillId="8" borderId="15" xfId="0" applyNumberFormat="1" applyFont="1" applyFill="1" applyBorder="1" applyAlignment="1"/>
    <xf numFmtId="49" fontId="0" fillId="9" borderId="15" xfId="0" applyNumberFormat="1" applyFont="1" applyFill="1" applyBorder="1" applyAlignment="1">
      <alignment horizontal="right"/>
    </xf>
    <xf numFmtId="9" fontId="0" fillId="9" borderId="15" xfId="0" applyNumberFormat="1" applyFont="1" applyFill="1" applyBorder="1" applyAlignment="1">
      <alignment horizontal="right"/>
    </xf>
    <xf numFmtId="4" fontId="0" fillId="9" borderId="15" xfId="0" applyNumberFormat="1" applyFont="1" applyFill="1" applyBorder="1" applyAlignment="1">
      <alignment horizontal="right"/>
    </xf>
    <xf numFmtId="49" fontId="0" fillId="8" borderId="15" xfId="0" applyNumberFormat="1" applyFont="1" applyFill="1" applyBorder="1" applyAlignment="1">
      <alignment horizontal="right"/>
    </xf>
    <xf numFmtId="0" fontId="0" fillId="8" borderId="15" xfId="0" applyNumberFormat="1" applyFont="1" applyFill="1" applyBorder="1" applyAlignment="1">
      <alignment horizontal="right"/>
    </xf>
    <xf numFmtId="0" fontId="6" fillId="8" borderId="15" xfId="0" applyNumberFormat="1" applyFont="1" applyFill="1" applyBorder="1" applyAlignment="1">
      <alignment horizontal="right"/>
    </xf>
    <xf numFmtId="9" fontId="0" fillId="8" borderId="15" xfId="0" applyNumberFormat="1" applyFont="1" applyFill="1" applyBorder="1" applyAlignment="1">
      <alignment horizontal="right"/>
    </xf>
    <xf numFmtId="4" fontId="0" fillId="8" borderId="15" xfId="0" applyNumberFormat="1" applyFont="1" applyFill="1" applyBorder="1" applyAlignment="1">
      <alignment horizontal="right"/>
    </xf>
    <xf numFmtId="4" fontId="4" fillId="9" borderId="15" xfId="0" applyNumberFormat="1" applyFont="1" applyFill="1" applyBorder="1" applyAlignment="1">
      <alignment horizontal="right"/>
    </xf>
    <xf numFmtId="4" fontId="0" fillId="9" borderId="15" xfId="0" applyNumberFormat="1" applyFont="1" applyFill="1" applyBorder="1" applyAlignment="1"/>
    <xf numFmtId="4" fontId="4" fillId="8" borderId="15" xfId="0" applyNumberFormat="1" applyFont="1" applyFill="1" applyBorder="1" applyAlignment="1">
      <alignment horizontal="right"/>
    </xf>
    <xf numFmtId="9" fontId="4" fillId="8" borderId="15" xfId="0" applyNumberFormat="1" applyFont="1" applyFill="1" applyBorder="1" applyAlignment="1">
      <alignment horizontal="right"/>
    </xf>
    <xf numFmtId="0" fontId="0" fillId="0" borderId="18" xfId="0" applyFont="1" applyBorder="1" applyAlignment="1"/>
    <xf numFmtId="4" fontId="0" fillId="8" borderId="15" xfId="0" applyNumberFormat="1" applyFont="1" applyFill="1" applyBorder="1" applyAlignment="1"/>
    <xf numFmtId="0" fontId="0" fillId="0" borderId="19" xfId="0" applyFont="1" applyBorder="1" applyAlignment="1"/>
    <xf numFmtId="4" fontId="6" fillId="8" borderId="15" xfId="0" applyNumberFormat="1" applyFont="1" applyFill="1" applyBorder="1" applyAlignment="1">
      <alignment horizontal="right"/>
    </xf>
    <xf numFmtId="49" fontId="4" fillId="3" borderId="10" xfId="0" applyNumberFormat="1" applyFont="1" applyFill="1" applyBorder="1" applyAlignment="1">
      <alignment wrapText="1"/>
    </xf>
    <xf numFmtId="0" fontId="0" fillId="0" borderId="12" xfId="0" applyNumberFormat="1" applyFont="1" applyBorder="1" applyAlignment="1"/>
    <xf numFmtId="49" fontId="1" fillId="2" borderId="1" xfId="0" applyNumberFormat="1" applyFont="1" applyFill="1" applyBorder="1" applyAlignment="1">
      <alignment horizontal="center"/>
    </xf>
    <xf numFmtId="0" fontId="0" fillId="0" borderId="2" xfId="0" applyNumberFormat="1" applyFont="1" applyBorder="1" applyAlignment="1"/>
    <xf numFmtId="0" fontId="0" fillId="0" borderId="3" xfId="0" applyNumberFormat="1" applyFont="1" applyBorder="1" applyAlignment="1"/>
    <xf numFmtId="0" fontId="0" fillId="0" borderId="4" xfId="0" applyNumberFormat="1" applyFont="1" applyBorder="1" applyAlignment="1"/>
    <xf numFmtId="49" fontId="0" fillId="0" borderId="6" xfId="0" applyNumberFormat="1" applyFont="1" applyBorder="1" applyAlignment="1">
      <alignment horizontal="center"/>
    </xf>
    <xf numFmtId="49" fontId="3" fillId="4" borderId="8" xfId="0" applyNumberFormat="1" applyFont="1" applyFill="1" applyBorder="1" applyAlignment="1">
      <alignment horizontal="center" wrapText="1"/>
    </xf>
    <xf numFmtId="0" fontId="0" fillId="0" borderId="9" xfId="0" applyNumberFormat="1" applyFont="1" applyBorder="1" applyAlignment="1"/>
    <xf numFmtId="0" fontId="0" fillId="0" borderId="11" xfId="0" applyNumberFormat="1" applyFont="1" applyBorder="1" applyAlignment="1"/>
    <xf numFmtId="0" fontId="0" fillId="0" borderId="7" xfId="0" applyNumberFormat="1" applyFont="1" applyBorder="1" applyAlignment="1"/>
    <xf numFmtId="0" fontId="0" fillId="0" borderId="13" xfId="0" applyNumberFormat="1" applyFont="1" applyBorder="1" applyAlignment="1"/>
    <xf numFmtId="0" fontId="0" fillId="0" borderId="14" xfId="0" applyNumberFormat="1" applyFont="1" applyBorder="1" applyAlignment="1"/>
    <xf numFmtId="49" fontId="4" fillId="0" borderId="10" xfId="0" applyNumberFormat="1" applyFont="1" applyBorder="1" applyAlignment="1">
      <alignment horizontal="center"/>
    </xf>
    <xf numFmtId="49" fontId="5" fillId="9" borderId="1" xfId="0" applyNumberFormat="1" applyFont="1" applyFill="1" applyBorder="1" applyAlignment="1">
      <alignment wrapText="1"/>
    </xf>
    <xf numFmtId="0" fontId="0" fillId="0" borderId="17" xfId="0" applyNumberFormat="1" applyFont="1" applyBorder="1" applyAlignment="1"/>
    <xf numFmtId="49" fontId="5" fillId="8" borderId="1" xfId="0" applyNumberFormat="1" applyFont="1" applyFill="1" applyBorder="1" applyAlignment="1">
      <alignment horizontal="center"/>
    </xf>
    <xf numFmtId="49" fontId="2" fillId="3" borderId="6" xfId="0" applyNumberFormat="1" applyFont="1" applyFill="1" applyBorder="1" applyAlignment="1">
      <alignment horizontal="center" wrapText="1"/>
    </xf>
    <xf numFmtId="49" fontId="4" fillId="8" borderId="20" xfId="0" applyNumberFormat="1" applyFont="1" applyFill="1" applyBorder="1" applyAlignment="1">
      <alignment wrapText="1"/>
    </xf>
    <xf numFmtId="0" fontId="0" fillId="0" borderId="21" xfId="0" applyNumberFormat="1" applyFont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674EA7"/>
      <rgbColor rgb="FFAAAAAA"/>
      <rgbColor rgb="FFFFFFFF"/>
      <rgbColor rgb="FFFF0000"/>
      <rgbColor rgb="FF00FFFF"/>
      <rgbColor rgb="FF999999"/>
      <rgbColor rgb="FFEFEFEF"/>
      <rgbColor rgb="FFCFE2F3"/>
      <rgbColor rgb="FFEAD1DC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36"/>
  <sheetViews>
    <sheetView showGridLines="0" tabSelected="1" workbookViewId="0">
      <selection activeCell="C12" sqref="C12"/>
    </sheetView>
  </sheetViews>
  <sheetFormatPr defaultColWidth="14.44140625" defaultRowHeight="15.75" customHeight="1" x14ac:dyDescent="0.25"/>
  <cols>
    <col min="1" max="1" width="14.44140625" style="1" customWidth="1"/>
    <col min="2" max="2" width="16.44140625" style="1" customWidth="1"/>
    <col min="3" max="256" width="14.44140625" style="1" customWidth="1"/>
  </cols>
  <sheetData>
    <row r="1" spans="1:13" ht="23.4" customHeight="1" x14ac:dyDescent="0.4">
      <c r="A1" s="37" t="s">
        <v>0</v>
      </c>
      <c r="B1" s="38"/>
      <c r="C1" s="39"/>
      <c r="D1" s="39"/>
      <c r="E1" s="39"/>
      <c r="F1" s="40"/>
      <c r="G1" s="2"/>
      <c r="H1" s="37" t="s">
        <v>1</v>
      </c>
      <c r="I1" s="38"/>
      <c r="J1" s="39"/>
      <c r="K1" s="39"/>
      <c r="L1" s="39"/>
      <c r="M1" s="40"/>
    </row>
    <row r="2" spans="1:13" ht="14.55" customHeight="1" x14ac:dyDescent="0.25">
      <c r="A2" s="52" t="s">
        <v>2</v>
      </c>
      <c r="B2" s="39"/>
      <c r="C2" s="39"/>
      <c r="D2" s="39"/>
      <c r="E2" s="39"/>
      <c r="F2" s="39"/>
      <c r="G2" s="3"/>
      <c r="H2" s="52" t="s">
        <v>2</v>
      </c>
      <c r="I2" s="39"/>
      <c r="J2" s="39"/>
      <c r="K2" s="39"/>
      <c r="L2" s="39"/>
      <c r="M2" s="39"/>
    </row>
    <row r="3" spans="1:13" ht="13.65" customHeight="1" x14ac:dyDescent="0.25">
      <c r="A3" s="42" t="s">
        <v>3</v>
      </c>
      <c r="B3" s="43"/>
      <c r="C3" s="35" t="s">
        <v>4</v>
      </c>
      <c r="D3" s="48" t="s">
        <v>5</v>
      </c>
      <c r="E3" s="48" t="s">
        <v>6</v>
      </c>
      <c r="F3" s="35" t="s">
        <v>7</v>
      </c>
      <c r="G3" s="2"/>
      <c r="H3" s="42" t="s">
        <v>3</v>
      </c>
      <c r="I3" s="43"/>
      <c r="J3" s="35" t="s">
        <v>4</v>
      </c>
      <c r="K3" s="48" t="s">
        <v>5</v>
      </c>
      <c r="L3" s="48" t="s">
        <v>6</v>
      </c>
      <c r="M3" s="35" t="s">
        <v>7</v>
      </c>
    </row>
    <row r="4" spans="1:13" ht="13.65" customHeight="1" x14ac:dyDescent="0.25">
      <c r="A4" s="44"/>
      <c r="B4" s="45"/>
      <c r="C4" s="36"/>
      <c r="D4" s="36"/>
      <c r="E4" s="36"/>
      <c r="F4" s="36"/>
      <c r="G4" s="2"/>
      <c r="H4" s="44"/>
      <c r="I4" s="45"/>
      <c r="J4" s="36"/>
      <c r="K4" s="36"/>
      <c r="L4" s="36"/>
      <c r="M4" s="36"/>
    </row>
    <row r="5" spans="1:13" ht="13.65" customHeight="1" x14ac:dyDescent="0.25">
      <c r="A5" s="46"/>
      <c r="B5" s="47"/>
      <c r="C5" s="4">
        <v>198</v>
      </c>
      <c r="D5" s="4">
        <v>70</v>
      </c>
      <c r="E5" s="4">
        <v>41</v>
      </c>
      <c r="F5" s="4">
        <v>1.55</v>
      </c>
      <c r="G5" s="2"/>
      <c r="H5" s="46"/>
      <c r="I5" s="47"/>
      <c r="J5" s="4">
        <v>198</v>
      </c>
      <c r="K5" s="4">
        <v>71</v>
      </c>
      <c r="L5" s="4">
        <v>32</v>
      </c>
      <c r="M5" s="4">
        <v>1.5</v>
      </c>
    </row>
    <row r="6" spans="1:13" ht="13.65" customHeight="1" x14ac:dyDescent="0.25">
      <c r="A6" s="5"/>
      <c r="B6" s="5"/>
      <c r="C6" s="5"/>
      <c r="D6" s="5"/>
      <c r="E6" s="5"/>
      <c r="F6" s="5"/>
      <c r="G6" s="2"/>
      <c r="H6" s="5"/>
      <c r="I6" s="5"/>
      <c r="J6" s="5"/>
      <c r="K6" s="5"/>
      <c r="L6" s="5"/>
      <c r="M6" s="5"/>
    </row>
    <row r="7" spans="1:13" ht="13.65" customHeight="1" x14ac:dyDescent="0.25">
      <c r="A7" s="41" t="s">
        <v>8</v>
      </c>
      <c r="B7" s="39"/>
      <c r="C7" s="39"/>
      <c r="D7" s="39"/>
      <c r="E7" s="39"/>
      <c r="F7" s="39"/>
      <c r="G7" s="3"/>
      <c r="H7" s="41" t="s">
        <v>8</v>
      </c>
      <c r="I7" s="39"/>
      <c r="J7" s="39"/>
      <c r="K7" s="39"/>
      <c r="L7" s="39"/>
      <c r="M7" s="39"/>
    </row>
    <row r="8" spans="1:13" ht="13.65" customHeight="1" x14ac:dyDescent="0.25">
      <c r="A8" s="6"/>
      <c r="B8" s="6"/>
      <c r="C8" s="6"/>
      <c r="D8" s="6"/>
      <c r="E8" s="6"/>
      <c r="F8" s="6"/>
      <c r="G8" s="2"/>
      <c r="H8" s="6"/>
      <c r="I8" s="6"/>
      <c r="J8" s="6"/>
      <c r="K8" s="6"/>
      <c r="L8" s="6"/>
      <c r="M8" s="6"/>
    </row>
    <row r="9" spans="1:13" ht="13.65" customHeight="1" x14ac:dyDescent="0.25">
      <c r="A9" s="7"/>
      <c r="B9" s="7"/>
      <c r="C9" s="7"/>
      <c r="D9" s="7"/>
      <c r="E9" s="7"/>
      <c r="F9" s="7"/>
      <c r="G9" s="2"/>
      <c r="H9" s="7"/>
      <c r="I9" s="7"/>
      <c r="J9" s="7"/>
      <c r="K9" s="7"/>
      <c r="L9" s="7"/>
      <c r="M9" s="7"/>
    </row>
    <row r="10" spans="1:13" ht="13.65" customHeight="1" x14ac:dyDescent="0.25">
      <c r="A10" s="7"/>
      <c r="B10" s="8" t="s">
        <v>9</v>
      </c>
      <c r="C10" s="9">
        <f>66+(6.3*C5)+(12.9*D5)-(6.8*E5)</f>
        <v>1937.5999999999997</v>
      </c>
      <c r="D10" s="7"/>
      <c r="E10" s="7"/>
      <c r="F10" s="7"/>
      <c r="G10" s="2"/>
      <c r="H10" s="7"/>
      <c r="I10" s="8" t="s">
        <v>9</v>
      </c>
      <c r="J10" s="9">
        <f>66+(6.3*J5)+(12.7*K5)-(6.8*L5)</f>
        <v>1997.5</v>
      </c>
      <c r="K10" s="7"/>
      <c r="L10" s="7"/>
      <c r="M10" s="7"/>
    </row>
    <row r="11" spans="1:13" ht="13.65" customHeight="1" x14ac:dyDescent="0.25">
      <c r="A11" s="7"/>
      <c r="B11" s="8" t="s">
        <v>10</v>
      </c>
      <c r="C11" s="9">
        <f>C10*F5</f>
        <v>3003.2799999999997</v>
      </c>
      <c r="D11" s="7"/>
      <c r="E11" s="7"/>
      <c r="F11" s="7"/>
      <c r="G11" s="2"/>
      <c r="H11" s="7"/>
      <c r="I11" s="8" t="s">
        <v>10</v>
      </c>
      <c r="J11" s="9">
        <f>J10*M5</f>
        <v>2996.25</v>
      </c>
      <c r="K11" s="7"/>
      <c r="L11" s="7"/>
      <c r="M11" s="7"/>
    </row>
    <row r="12" spans="1:13" ht="13.65" customHeight="1" x14ac:dyDescent="0.25">
      <c r="A12" s="7"/>
      <c r="B12" s="8" t="s">
        <v>11</v>
      </c>
      <c r="C12" s="10">
        <f>C11-500</f>
        <v>2503.2799999999997</v>
      </c>
      <c r="D12" s="7"/>
      <c r="E12" s="7"/>
      <c r="F12" s="7"/>
      <c r="G12" s="2"/>
      <c r="H12" s="7"/>
      <c r="I12" s="8" t="s">
        <v>11</v>
      </c>
      <c r="J12" s="10">
        <f>J11*1.2</f>
        <v>3595.5</v>
      </c>
      <c r="K12" s="7"/>
      <c r="L12" s="7"/>
      <c r="M12" s="7"/>
    </row>
    <row r="13" spans="1:13" ht="13.65" customHeight="1" x14ac:dyDescent="0.25">
      <c r="A13" s="7"/>
      <c r="B13" s="7"/>
      <c r="C13" s="7"/>
      <c r="D13" s="7"/>
      <c r="E13" s="7"/>
      <c r="F13" s="7"/>
      <c r="G13" s="2"/>
      <c r="H13" s="7"/>
      <c r="I13" s="7"/>
      <c r="J13" s="7"/>
      <c r="K13" s="7"/>
      <c r="L13" s="7"/>
      <c r="M13" s="7"/>
    </row>
    <row r="14" spans="1:13" ht="13.65" customHeight="1" x14ac:dyDescent="0.25">
      <c r="A14" s="5"/>
      <c r="B14" s="5"/>
      <c r="C14" s="5"/>
      <c r="D14" s="5"/>
      <c r="E14" s="5"/>
      <c r="F14" s="5"/>
      <c r="G14" s="11"/>
      <c r="H14" s="12"/>
      <c r="I14" s="12"/>
      <c r="J14" s="12"/>
      <c r="K14" s="12"/>
      <c r="L14" s="12"/>
      <c r="M14" s="12"/>
    </row>
    <row r="15" spans="1:13" ht="30.6" customHeight="1" x14ac:dyDescent="0.3">
      <c r="A15" s="51" t="s">
        <v>12</v>
      </c>
      <c r="B15" s="50"/>
      <c r="C15" s="13"/>
      <c r="D15" s="13"/>
      <c r="E15" s="13"/>
      <c r="F15" s="13"/>
      <c r="G15" s="2"/>
      <c r="H15" s="49" t="s">
        <v>13</v>
      </c>
      <c r="I15" s="50"/>
      <c r="J15" s="14" t="s">
        <v>14</v>
      </c>
      <c r="K15" s="14" t="s">
        <v>15</v>
      </c>
      <c r="L15" s="14" t="s">
        <v>16</v>
      </c>
      <c r="M15" s="15"/>
    </row>
    <row r="16" spans="1:13" ht="13.65" customHeight="1" x14ac:dyDescent="0.25">
      <c r="A16" s="13"/>
      <c r="B16" s="13"/>
      <c r="C16" s="16" t="s">
        <v>17</v>
      </c>
      <c r="D16" s="17" t="s">
        <v>18</v>
      </c>
      <c r="E16" s="18"/>
      <c r="F16" s="18"/>
      <c r="G16" s="2"/>
      <c r="H16" s="15"/>
      <c r="I16" s="19" t="s">
        <v>19</v>
      </c>
      <c r="J16" s="20">
        <v>0.5</v>
      </c>
      <c r="K16" s="21">
        <f>J12*J16</f>
        <v>1797.75</v>
      </c>
      <c r="L16" s="21">
        <f>K16/4</f>
        <v>449.4375</v>
      </c>
      <c r="M16" s="15"/>
    </row>
    <row r="17" spans="1:13" ht="13.65" customHeight="1" x14ac:dyDescent="0.25">
      <c r="A17" s="17" t="s">
        <v>20</v>
      </c>
      <c r="B17" s="22" t="s">
        <v>19</v>
      </c>
      <c r="C17" s="23">
        <f>0.25*C5</f>
        <v>49.5</v>
      </c>
      <c r="D17" s="24">
        <v>200</v>
      </c>
      <c r="E17" s="25"/>
      <c r="F17" s="25"/>
      <c r="G17" s="2"/>
      <c r="H17" s="15"/>
      <c r="I17" s="19" t="s">
        <v>21</v>
      </c>
      <c r="J17" s="20">
        <v>0.25</v>
      </c>
      <c r="K17" s="21">
        <f>J12*J17</f>
        <v>898.875</v>
      </c>
      <c r="L17" s="21">
        <f>K17/4</f>
        <v>224.71875</v>
      </c>
      <c r="M17" s="15"/>
    </row>
    <row r="18" spans="1:13" ht="13.65" customHeight="1" x14ac:dyDescent="0.25">
      <c r="A18" s="13"/>
      <c r="B18" s="22" t="s">
        <v>21</v>
      </c>
      <c r="C18" s="26">
        <f>(C12*0.35)/4</f>
        <v>219.03699999999998</v>
      </c>
      <c r="D18" s="26">
        <f>C18*4</f>
        <v>876.14799999999991</v>
      </c>
      <c r="E18" s="25"/>
      <c r="F18" s="25"/>
      <c r="G18" s="2"/>
      <c r="H18" s="15"/>
      <c r="I18" s="19" t="s">
        <v>22</v>
      </c>
      <c r="J18" s="20">
        <v>0.25</v>
      </c>
      <c r="K18" s="21">
        <f>J12*J18</f>
        <v>898.875</v>
      </c>
      <c r="L18" s="21">
        <f>K18/9</f>
        <v>99.875</v>
      </c>
      <c r="M18" s="15"/>
    </row>
    <row r="19" spans="1:13" ht="13.65" customHeight="1" x14ac:dyDescent="0.25">
      <c r="A19" s="13"/>
      <c r="B19" s="22" t="s">
        <v>22</v>
      </c>
      <c r="C19" s="26">
        <f>(C12*0.4)/9</f>
        <v>111.25688888888888</v>
      </c>
      <c r="D19" s="26">
        <f>C19*9</f>
        <v>1001.3119999999999</v>
      </c>
      <c r="E19" s="25"/>
      <c r="F19" s="25"/>
      <c r="G19" s="2"/>
      <c r="H19" s="15"/>
      <c r="I19" s="15"/>
      <c r="J19" s="19" t="s">
        <v>23</v>
      </c>
      <c r="K19" s="27">
        <f>K16+K17+K18</f>
        <v>3595.5</v>
      </c>
      <c r="L19" s="28"/>
      <c r="M19" s="15"/>
    </row>
    <row r="20" spans="1:13" ht="13.65" customHeight="1" x14ac:dyDescent="0.25">
      <c r="A20" s="13"/>
      <c r="B20" s="13"/>
      <c r="C20" s="29"/>
      <c r="D20" s="29">
        <f>D17+D18+D19</f>
        <v>2077.46</v>
      </c>
      <c r="E20" s="30"/>
      <c r="F20" s="30"/>
      <c r="G20" s="11"/>
      <c r="H20" s="31"/>
      <c r="I20" s="31"/>
      <c r="J20" s="31"/>
      <c r="K20" s="31"/>
      <c r="L20" s="31"/>
      <c r="M20" s="31"/>
    </row>
    <row r="21" spans="1:13" ht="13.65" customHeight="1" x14ac:dyDescent="0.25">
      <c r="A21" s="13"/>
      <c r="B21" s="13"/>
      <c r="C21" s="32"/>
      <c r="D21" s="32"/>
      <c r="E21" s="13"/>
      <c r="F21" s="13"/>
      <c r="G21" s="11"/>
      <c r="H21" s="33"/>
      <c r="I21" s="33"/>
      <c r="J21" s="33"/>
      <c r="K21" s="33"/>
      <c r="L21" s="33"/>
      <c r="M21" s="33"/>
    </row>
    <row r="22" spans="1:13" ht="13.65" customHeight="1" x14ac:dyDescent="0.25">
      <c r="A22" s="53" t="s">
        <v>24</v>
      </c>
      <c r="B22" s="22" t="s">
        <v>19</v>
      </c>
      <c r="C22" s="26">
        <f>0.75*C5</f>
        <v>148.5</v>
      </c>
      <c r="D22" s="34">
        <f>C22*4</f>
        <v>594</v>
      </c>
      <c r="E22" s="25"/>
      <c r="F22" s="25"/>
      <c r="G22" s="11"/>
      <c r="H22" s="33"/>
      <c r="I22" s="33"/>
      <c r="J22" s="33"/>
      <c r="K22" s="33"/>
      <c r="L22" s="33"/>
      <c r="M22" s="33"/>
    </row>
    <row r="23" spans="1:13" ht="13.65" customHeight="1" x14ac:dyDescent="0.25">
      <c r="A23" s="54"/>
      <c r="B23" s="22" t="s">
        <v>21</v>
      </c>
      <c r="C23" s="26">
        <f>(C12*0.35)/4</f>
        <v>219.03699999999998</v>
      </c>
      <c r="D23" s="26">
        <f>C23*4</f>
        <v>876.14799999999991</v>
      </c>
      <c r="E23" s="25"/>
      <c r="F23" s="25"/>
      <c r="G23" s="11"/>
      <c r="H23" s="33"/>
      <c r="I23" s="33"/>
      <c r="J23" s="33"/>
      <c r="K23" s="33"/>
      <c r="L23" s="33"/>
      <c r="M23" s="33"/>
    </row>
    <row r="24" spans="1:13" ht="13.65" customHeight="1" x14ac:dyDescent="0.25">
      <c r="A24" s="13"/>
      <c r="B24" s="22" t="s">
        <v>22</v>
      </c>
      <c r="C24" s="26">
        <f>C12*0.35/9</f>
        <v>97.349777777777774</v>
      </c>
      <c r="D24" s="26">
        <f>C24*9</f>
        <v>876.14799999999991</v>
      </c>
      <c r="E24" s="25"/>
      <c r="F24" s="25"/>
      <c r="G24" s="11"/>
      <c r="H24" s="33"/>
      <c r="I24" s="33"/>
      <c r="J24" s="33"/>
      <c r="K24" s="33"/>
      <c r="L24" s="33"/>
      <c r="M24" s="33"/>
    </row>
    <row r="25" spans="1:13" ht="13.65" customHeight="1" x14ac:dyDescent="0.25">
      <c r="A25" s="13"/>
      <c r="B25" s="13"/>
      <c r="C25" s="29"/>
      <c r="D25" s="29">
        <f>D22+D23+D24</f>
        <v>2346.2959999999998</v>
      </c>
      <c r="E25" s="30"/>
      <c r="F25" s="30"/>
      <c r="G25" s="11"/>
      <c r="H25" s="33"/>
      <c r="I25" s="33"/>
      <c r="J25" s="33"/>
      <c r="K25" s="33"/>
      <c r="L25" s="33"/>
      <c r="M25" s="33"/>
    </row>
    <row r="26" spans="1:13" ht="13.65" customHeight="1" x14ac:dyDescent="0.25">
      <c r="A26" s="13"/>
      <c r="B26" s="13"/>
      <c r="C26" s="32"/>
      <c r="D26" s="32"/>
      <c r="E26" s="13"/>
      <c r="F26" s="13"/>
      <c r="G26" s="11"/>
      <c r="H26" s="33"/>
      <c r="I26" s="33"/>
      <c r="J26" s="33"/>
      <c r="K26" s="33"/>
      <c r="L26" s="33"/>
      <c r="M26" s="33"/>
    </row>
    <row r="27" spans="1:13" ht="13.65" customHeight="1" x14ac:dyDescent="0.25">
      <c r="A27" s="17" t="s">
        <v>25</v>
      </c>
      <c r="B27" s="22" t="s">
        <v>19</v>
      </c>
      <c r="C27" s="26">
        <f>1.75*C5</f>
        <v>346.5</v>
      </c>
      <c r="D27" s="34">
        <f>C27*4</f>
        <v>1386</v>
      </c>
      <c r="E27" s="25"/>
      <c r="F27" s="25"/>
      <c r="G27" s="11"/>
      <c r="H27" s="33"/>
      <c r="I27" s="33"/>
      <c r="J27" s="33"/>
      <c r="K27" s="33"/>
      <c r="L27" s="33"/>
      <c r="M27" s="33"/>
    </row>
    <row r="28" spans="1:13" ht="13.65" customHeight="1" x14ac:dyDescent="0.25">
      <c r="A28" s="13"/>
      <c r="B28" s="22" t="s">
        <v>21</v>
      </c>
      <c r="C28" s="26">
        <f>C12*0.25/4</f>
        <v>156.45499999999998</v>
      </c>
      <c r="D28" s="26">
        <f>C28*4</f>
        <v>625.81999999999994</v>
      </c>
      <c r="E28" s="25"/>
      <c r="F28" s="25"/>
      <c r="G28" s="11"/>
      <c r="H28" s="33"/>
      <c r="I28" s="33"/>
      <c r="J28" s="33"/>
      <c r="K28" s="33"/>
      <c r="L28" s="33"/>
      <c r="M28" s="33"/>
    </row>
    <row r="29" spans="1:13" ht="13.65" customHeight="1" x14ac:dyDescent="0.25">
      <c r="A29" s="13"/>
      <c r="B29" s="22" t="s">
        <v>22</v>
      </c>
      <c r="C29" s="26">
        <f>C12*0.25/9</f>
        <v>69.535555555555547</v>
      </c>
      <c r="D29" s="26">
        <f>C29*9</f>
        <v>625.81999999999994</v>
      </c>
      <c r="E29" s="25"/>
      <c r="F29" s="25"/>
      <c r="G29" s="11"/>
      <c r="H29" s="33"/>
      <c r="I29" s="33"/>
      <c r="J29" s="33"/>
      <c r="K29" s="33"/>
      <c r="L29" s="33"/>
      <c r="M29" s="33"/>
    </row>
    <row r="30" spans="1:13" ht="13.65" customHeight="1" x14ac:dyDescent="0.25">
      <c r="A30" s="13"/>
      <c r="B30" s="13"/>
      <c r="C30" s="29"/>
      <c r="D30" s="29">
        <f>D27+D28+D29</f>
        <v>2637.64</v>
      </c>
      <c r="E30" s="30"/>
      <c r="F30" s="30"/>
      <c r="G30" s="11"/>
      <c r="H30" s="33"/>
      <c r="I30" s="33"/>
      <c r="J30" s="33"/>
      <c r="K30" s="33"/>
      <c r="L30" s="33"/>
      <c r="M30" s="33"/>
    </row>
    <row r="31" spans="1:13" ht="13.65" customHeight="1" x14ac:dyDescent="0.25">
      <c r="A31" s="5"/>
      <c r="B31" s="5"/>
      <c r="C31" s="5"/>
      <c r="D31" s="5"/>
      <c r="E31" s="5"/>
      <c r="F31" s="5"/>
      <c r="G31" s="11"/>
      <c r="H31" s="33"/>
      <c r="I31" s="33"/>
      <c r="J31" s="33"/>
      <c r="K31" s="33"/>
      <c r="L31" s="33"/>
      <c r="M31" s="33"/>
    </row>
    <row r="32" spans="1:13" ht="28.5" customHeight="1" x14ac:dyDescent="0.3">
      <c r="A32" s="49" t="s">
        <v>13</v>
      </c>
      <c r="B32" s="50"/>
      <c r="C32" s="14" t="s">
        <v>14</v>
      </c>
      <c r="D32" s="14" t="s">
        <v>15</v>
      </c>
      <c r="E32" s="14" t="s">
        <v>16</v>
      </c>
      <c r="F32" s="15"/>
      <c r="G32" s="11"/>
      <c r="H32" s="33"/>
      <c r="I32" s="33"/>
      <c r="J32" s="33"/>
      <c r="K32" s="33"/>
      <c r="L32" s="33"/>
      <c r="M32" s="33"/>
    </row>
    <row r="33" spans="1:13" ht="13.65" customHeight="1" x14ac:dyDescent="0.25">
      <c r="A33" s="15"/>
      <c r="B33" s="19" t="s">
        <v>19</v>
      </c>
      <c r="C33" s="20">
        <v>0.5</v>
      </c>
      <c r="D33" s="21">
        <f>C12*C33</f>
        <v>1251.6399999999999</v>
      </c>
      <c r="E33" s="21">
        <f>D33/4</f>
        <v>312.90999999999997</v>
      </c>
      <c r="F33" s="15"/>
      <c r="G33" s="11"/>
      <c r="H33" s="33"/>
      <c r="I33" s="33"/>
      <c r="J33" s="33"/>
      <c r="K33" s="33"/>
      <c r="L33" s="33"/>
      <c r="M33" s="33"/>
    </row>
    <row r="34" spans="1:13" ht="13.65" customHeight="1" x14ac:dyDescent="0.25">
      <c r="A34" s="15"/>
      <c r="B34" s="19" t="s">
        <v>21</v>
      </c>
      <c r="C34" s="20">
        <v>0.25</v>
      </c>
      <c r="D34" s="21">
        <f>C12*C34</f>
        <v>625.81999999999994</v>
      </c>
      <c r="E34" s="21">
        <f>D34/4</f>
        <v>156.45499999999998</v>
      </c>
      <c r="F34" s="15"/>
      <c r="G34" s="11"/>
      <c r="H34" s="33"/>
      <c r="I34" s="33"/>
      <c r="J34" s="33"/>
      <c r="K34" s="33"/>
      <c r="L34" s="33"/>
      <c r="M34" s="33"/>
    </row>
    <row r="35" spans="1:13" ht="13.65" customHeight="1" x14ac:dyDescent="0.25">
      <c r="A35" s="15"/>
      <c r="B35" s="19" t="s">
        <v>22</v>
      </c>
      <c r="C35" s="20">
        <v>0.25</v>
      </c>
      <c r="D35" s="21">
        <f>C12*C35</f>
        <v>625.81999999999994</v>
      </c>
      <c r="E35" s="21">
        <f>D35/9</f>
        <v>69.535555555555547</v>
      </c>
      <c r="F35" s="15"/>
      <c r="G35" s="11"/>
      <c r="H35" s="33"/>
      <c r="I35" s="33"/>
      <c r="J35" s="33"/>
      <c r="K35" s="33"/>
      <c r="L35" s="33"/>
      <c r="M35" s="33"/>
    </row>
    <row r="36" spans="1:13" ht="13.65" customHeight="1" x14ac:dyDescent="0.25">
      <c r="A36" s="15"/>
      <c r="B36" s="15"/>
      <c r="C36" s="19" t="s">
        <v>23</v>
      </c>
      <c r="D36" s="27">
        <f>D33+D34+D35</f>
        <v>2503.2799999999997</v>
      </c>
      <c r="E36" s="28"/>
      <c r="F36" s="15"/>
      <c r="G36" s="11"/>
      <c r="H36" s="33"/>
      <c r="I36" s="33"/>
      <c r="J36" s="33"/>
      <c r="K36" s="33"/>
      <c r="L36" s="33"/>
      <c r="M36" s="33"/>
    </row>
  </sheetData>
  <mergeCells count="20">
    <mergeCell ref="A1:F1"/>
    <mergeCell ref="L3:L4"/>
    <mergeCell ref="A3:B5"/>
    <mergeCell ref="D3:D4"/>
    <mergeCell ref="A15:B15"/>
    <mergeCell ref="A2:F2"/>
    <mergeCell ref="H2:M2"/>
    <mergeCell ref="A7:F7"/>
    <mergeCell ref="C3:C4"/>
    <mergeCell ref="F3:F4"/>
    <mergeCell ref="E3:E4"/>
    <mergeCell ref="H15:I15"/>
    <mergeCell ref="K3:K4"/>
    <mergeCell ref="A32:B32"/>
    <mergeCell ref="A22:A23"/>
    <mergeCell ref="J3:J4"/>
    <mergeCell ref="H1:M1"/>
    <mergeCell ref="H7:M7"/>
    <mergeCell ref="H3:I5"/>
    <mergeCell ref="M3:M4"/>
  </mergeCells>
  <pageMargins left="1" right="1" top="1" bottom="1" header="0.25" footer="0.25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Macro Calculation (Men)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Missy Foley</cp:lastModifiedBy>
  <dcterms:modified xsi:type="dcterms:W3CDTF">2019-02-04T21:26:23Z</dcterms:modified>
</cp:coreProperties>
</file>